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katefitzgibbon/Dropbox/"/>
    </mc:Choice>
  </mc:AlternateContent>
  <bookViews>
    <workbookView xWindow="7580" yWindow="7460" windowWidth="25200" windowHeight="11980" activeTab="6"/>
  </bookViews>
  <sheets>
    <sheet name="Overall Yearly Stats" sheetId="1" r:id="rId1"/>
    <sheet name="2011" sheetId="3" r:id="rId2"/>
    <sheet name="2012" sheetId="4" r:id="rId3"/>
    <sheet name="2013" sheetId="5" r:id="rId4"/>
    <sheet name="2014" sheetId="6" r:id="rId5"/>
    <sheet name="2015" sheetId="7" r:id="rId6"/>
    <sheet name="2016" sheetId="8" r:id="rId7"/>
    <sheet name="2017" sheetId="9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9" l="1"/>
  <c r="E3" i="9"/>
  <c r="E2" i="9"/>
  <c r="E4" i="8"/>
  <c r="E3" i="8"/>
  <c r="E2" i="8"/>
  <c r="E4" i="7"/>
  <c r="E3" i="7"/>
  <c r="E2" i="7"/>
  <c r="E4" i="6"/>
  <c r="E3" i="6"/>
  <c r="E2" i="6"/>
  <c r="E4" i="5"/>
  <c r="E3" i="5"/>
  <c r="E2" i="5"/>
  <c r="E4" i="4"/>
  <c r="E3" i="4"/>
  <c r="E2" i="4"/>
  <c r="E4" i="3"/>
  <c r="E3" i="3"/>
  <c r="E2" i="3"/>
  <c r="F6" i="4"/>
  <c r="G3" i="4"/>
  <c r="F6" i="5"/>
  <c r="G3" i="5"/>
  <c r="F6" i="6"/>
  <c r="G3" i="6"/>
  <c r="F6" i="7"/>
  <c r="G3" i="7"/>
  <c r="F6" i="8"/>
  <c r="G3" i="8"/>
  <c r="F6" i="9"/>
  <c r="G3" i="9"/>
  <c r="F6" i="3"/>
  <c r="G3" i="3"/>
  <c r="D6" i="4"/>
  <c r="D6" i="5"/>
  <c r="D6" i="6"/>
  <c r="D6" i="7"/>
  <c r="D6" i="8"/>
  <c r="D6" i="9"/>
  <c r="D6" i="3"/>
  <c r="C6" i="4"/>
  <c r="C6" i="5"/>
  <c r="C6" i="6"/>
  <c r="C6" i="7"/>
  <c r="C6" i="8"/>
  <c r="C6" i="9"/>
  <c r="C6" i="3"/>
  <c r="D3" i="1"/>
  <c r="D4" i="1"/>
  <c r="D5" i="1"/>
  <c r="D6" i="1"/>
  <c r="D7" i="1"/>
  <c r="D8" i="1"/>
  <c r="D2" i="1"/>
  <c r="G2" i="9"/>
  <c r="G4" i="9"/>
  <c r="G2" i="7"/>
  <c r="G4" i="7"/>
  <c r="G2" i="5"/>
  <c r="G4" i="5"/>
  <c r="G2" i="8"/>
  <c r="G2" i="4"/>
  <c r="G4" i="3"/>
  <c r="G4" i="8"/>
  <c r="G4" i="6"/>
  <c r="G4" i="4"/>
  <c r="G2" i="3"/>
  <c r="G2" i="6"/>
  <c r="E6" i="3"/>
  <c r="E6" i="6"/>
  <c r="E6" i="8"/>
  <c r="E6" i="9"/>
  <c r="E6" i="7"/>
  <c r="E6" i="5"/>
  <c r="E6" i="4"/>
</calcChain>
</file>

<file path=xl/sharedStrings.xml><?xml version="1.0" encoding="utf-8"?>
<sst xmlns="http://schemas.openxmlformats.org/spreadsheetml/2006/main" count="82" uniqueCount="11">
  <si>
    <t>year</t>
  </si>
  <si>
    <t>lots sold</t>
  </si>
  <si>
    <t>lots offered</t>
  </si>
  <si>
    <t>sell-thru rate</t>
  </si>
  <si>
    <t>total sales value (with premium)</t>
  </si>
  <si>
    <t>Hong Kong</t>
  </si>
  <si>
    <t>USA</t>
  </si>
  <si>
    <t>location</t>
  </si>
  <si>
    <t>China (mainland)</t>
  </si>
  <si>
    <t>market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</si>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</sst>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9" fontId="2" fillId="2" borderId="0" xfId="2" applyFont="1" applyFill="1"/>
    <xf numFmtId="164" fontId="2" fillId="2" borderId="0" xfId="1" applyNumberFormat="1" applyFont="1" applyFill="1" applyAlignment="1">
      <alignment wrapText="1"/>
    </xf>
    <xf numFmtId="9" fontId="0" fillId="0" borderId="0" xfId="2" applyFont="1"/>
    <xf numFmtId="164" fontId="0" fillId="0" borderId="0" xfId="1" applyNumberFormat="1" applyFont="1"/>
    <xf numFmtId="0" fontId="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baseColWidth="10" defaultColWidth="8.83203125" defaultRowHeight="15" x14ac:dyDescent="0.2"/>
  <cols>
    <col min="2" max="2" width="8.5" bestFit="1" customWidth="1"/>
    <col min="3" max="3" width="11.5" bestFit="1" customWidth="1"/>
    <col min="4" max="4" width="12.5" style="4" bestFit="1" customWidth="1"/>
    <col min="5" max="5" width="15.83203125" style="5" bestFit="1" customWidth="1"/>
  </cols>
  <sheetData>
    <row r="1" spans="1:5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x14ac:dyDescent="0.2">
      <c r="A2">
        <v>2011</v>
      </c>
      <c r="B2">
        <v>1099</v>
      </c>
      <c r="C2">
        <v>1880</v>
      </c>
      <c r="D2" s="4">
        <f>B2/C2</f>
        <v>0.58457446808510638</v>
      </c>
      <c r="E2" s="5">
        <v>126257236.2332</v>
      </c>
    </row>
    <row r="3" spans="1:5" x14ac:dyDescent="0.2">
      <c r="A3">
        <v>2012</v>
      </c>
      <c r="B3">
        <v>551</v>
      </c>
      <c r="C3">
        <v>993</v>
      </c>
      <c r="D3" s="4">
        <f t="shared" ref="D3:D8" si="0">B3/C3</f>
        <v>0.55488418932527694</v>
      </c>
      <c r="E3" s="5">
        <v>36003126.189999998</v>
      </c>
    </row>
    <row r="4" spans="1:5" x14ac:dyDescent="0.2">
      <c r="A4">
        <v>2013</v>
      </c>
      <c r="B4">
        <v>992</v>
      </c>
      <c r="C4">
        <v>1493</v>
      </c>
      <c r="D4" s="4">
        <f t="shared" si="0"/>
        <v>0.66443402545210983</v>
      </c>
      <c r="E4" s="5">
        <v>103194509.59119999</v>
      </c>
    </row>
    <row r="5" spans="1:5" x14ac:dyDescent="0.2">
      <c r="A5">
        <v>2014</v>
      </c>
      <c r="B5">
        <v>880</v>
      </c>
      <c r="C5">
        <v>2225</v>
      </c>
      <c r="D5" s="4">
        <f t="shared" si="0"/>
        <v>0.39550561797752809</v>
      </c>
      <c r="E5" s="5">
        <v>51382357.590399899</v>
      </c>
    </row>
    <row r="6" spans="1:5" x14ac:dyDescent="0.2">
      <c r="A6">
        <v>2015</v>
      </c>
      <c r="B6">
        <v>1383</v>
      </c>
      <c r="C6">
        <v>2886</v>
      </c>
      <c r="D6" s="4">
        <f t="shared" si="0"/>
        <v>0.47920997920997921</v>
      </c>
      <c r="E6" s="5">
        <v>70581063.190242305</v>
      </c>
    </row>
    <row r="7" spans="1:5" x14ac:dyDescent="0.2">
      <c r="A7">
        <v>2016</v>
      </c>
      <c r="B7">
        <v>2454</v>
      </c>
      <c r="C7">
        <v>4276</v>
      </c>
      <c r="D7" s="4">
        <f t="shared" si="0"/>
        <v>0.57390084190832558</v>
      </c>
      <c r="E7" s="5">
        <v>132652927.649607</v>
      </c>
    </row>
    <row r="8" spans="1:5" x14ac:dyDescent="0.2">
      <c r="A8">
        <v>2017</v>
      </c>
      <c r="B8">
        <v>1935</v>
      </c>
      <c r="C8">
        <v>3793</v>
      </c>
      <c r="D8" s="4">
        <f t="shared" si="0"/>
        <v>0.51015027682573166</v>
      </c>
      <c r="E8" s="5">
        <v>275893015.49364501</v>
      </c>
    </row>
  </sheetData>
  <sortState ref="A2:E8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baseColWidth="10" defaultColWidth="8.83203125" defaultRowHeight="15" x14ac:dyDescent="0.2"/>
  <cols>
    <col min="2" max="2" width="16.33203125" bestFit="1" customWidth="1"/>
    <col min="3" max="3" width="8.5" customWidth="1"/>
    <col min="4" max="4" width="11.5" bestFit="1" customWidth="1"/>
    <col min="5" max="5" width="12.83203125" customWidth="1"/>
    <col min="6" max="6" width="15.83203125" style="5" bestFit="1" customWidth="1"/>
    <col min="7" max="7" width="12.5" style="4" bestFit="1" customWidth="1"/>
  </cols>
  <sheetData>
    <row r="1" spans="1:7" ht="30" customHeight="1" x14ac:dyDescent="0.2">
      <c r="A1" s="1" t="s">
        <v>0</v>
      </c>
      <c r="B1" s="1" t="s">
        <v>7</v>
      </c>
      <c r="C1" s="1" t="s">
        <v>1</v>
      </c>
      <c r="D1" s="1" t="s">
        <v>2</v>
      </c>
      <c r="E1" s="2" t="s">
        <v>3</v>
      </c>
      <c r="F1" s="3" t="s">
        <v>4</v>
      </c>
      <c r="G1" s="2" t="s">
        <v>9</v>
      </c>
    </row>
    <row r="2" spans="1:7" x14ac:dyDescent="0.2">
      <c r="A2">
        <v>2011</v>
      </c>
      <c r="B2" t="s">
        <v>8</v>
      </c>
      <c r="C2">
        <v>356</v>
      </c>
      <c r="D2">
        <v>729</v>
      </c>
      <c r="E2" s="4">
        <f>C2/D2</f>
        <v>0.48834019204389573</v>
      </c>
      <c r="F2" s="5">
        <v>98308739.5019999</v>
      </c>
      <c r="G2" s="4">
        <f>F2 / $F$6</f>
        <v>0.77863845617863436</v>
      </c>
    </row>
    <row r="3" spans="1:7" x14ac:dyDescent="0.2">
      <c r="A3">
        <v>2011</v>
      </c>
      <c r="B3" t="s">
        <v>6</v>
      </c>
      <c r="C3">
        <v>622</v>
      </c>
      <c r="D3">
        <v>867</v>
      </c>
      <c r="E3" s="4">
        <f t="shared" ref="E3:E4" si="0">C3/D3</f>
        <v>0.71741637831603233</v>
      </c>
      <c r="F3" s="5">
        <v>26485611.6318</v>
      </c>
      <c r="G3" s="4">
        <f t="shared" ref="G3:G4" si="1">F3 / $F$6</f>
        <v>0.20977499921573201</v>
      </c>
    </row>
    <row r="4" spans="1:7" x14ac:dyDescent="0.2">
      <c r="A4">
        <v>2011</v>
      </c>
      <c r="B4" t="s">
        <v>5</v>
      </c>
      <c r="C4">
        <v>121</v>
      </c>
      <c r="D4">
        <v>284</v>
      </c>
      <c r="E4" s="4">
        <f t="shared" si="0"/>
        <v>0.426056338028169</v>
      </c>
      <c r="F4" s="5">
        <v>1462885.0993999999</v>
      </c>
      <c r="G4" s="4">
        <f t="shared" si="1"/>
        <v>1.1586544605633685E-2</v>
      </c>
    </row>
    <row r="6" spans="1:7" x14ac:dyDescent="0.2">
      <c r="A6" s="6" t="s">
        <v>10</v>
      </c>
      <c r="C6">
        <f>SUM(C2:C4)</f>
        <v>1099</v>
      </c>
      <c r="D6">
        <f>SUM(D2:D4)</f>
        <v>1880</v>
      </c>
      <c r="E6" s="4">
        <f t="shared" ref="E6" si="2">C6/D6</f>
        <v>0.58457446808510638</v>
      </c>
      <c r="F6" s="5">
        <f>SUM(F2:F4)</f>
        <v>126257236.23319989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baseColWidth="10" defaultColWidth="8.83203125" defaultRowHeight="15" x14ac:dyDescent="0.2"/>
  <cols>
    <col min="2" max="2" width="16.33203125" bestFit="1" customWidth="1"/>
    <col min="3" max="3" width="8.5" customWidth="1"/>
    <col min="4" max="4" width="11.5" bestFit="1" customWidth="1"/>
    <col min="5" max="5" width="12.83203125" customWidth="1"/>
    <col min="6" max="6" width="15.83203125" style="5" bestFit="1" customWidth="1"/>
    <col min="7" max="7" width="12.5" style="4" bestFit="1" customWidth="1"/>
  </cols>
  <sheetData>
    <row r="1" spans="1:7" ht="30" customHeight="1" x14ac:dyDescent="0.2">
      <c r="A1" s="1" t="s">
        <v>0</v>
      </c>
      <c r="B1" s="1" t="s">
        <v>7</v>
      </c>
      <c r="C1" s="1" t="s">
        <v>1</v>
      </c>
      <c r="D1" s="1" t="s">
        <v>2</v>
      </c>
      <c r="E1" s="2" t="s">
        <v>3</v>
      </c>
      <c r="F1" s="3" t="s">
        <v>4</v>
      </c>
      <c r="G1" s="2" t="s">
        <v>9</v>
      </c>
    </row>
    <row r="2" spans="1:7" x14ac:dyDescent="0.2">
      <c r="A2">
        <v>2012</v>
      </c>
      <c r="B2" t="s">
        <v>6</v>
      </c>
      <c r="C2">
        <v>385</v>
      </c>
      <c r="D2">
        <v>594</v>
      </c>
      <c r="E2" s="4">
        <f t="shared" ref="E2:E4" si="0">C2/D2</f>
        <v>0.64814814814814814</v>
      </c>
      <c r="F2" s="5">
        <v>26118017</v>
      </c>
      <c r="G2" s="4">
        <f>F2 / $F$6</f>
        <v>0.72543747623933774</v>
      </c>
    </row>
    <row r="3" spans="1:7" x14ac:dyDescent="0.2">
      <c r="A3">
        <v>2012</v>
      </c>
      <c r="B3" t="s">
        <v>8</v>
      </c>
      <c r="C3">
        <v>100</v>
      </c>
      <c r="D3">
        <v>224</v>
      </c>
      <c r="E3" s="4">
        <f t="shared" si="0"/>
        <v>0.44642857142857145</v>
      </c>
      <c r="F3" s="5">
        <v>6187334.6200000001</v>
      </c>
      <c r="G3" s="4">
        <f t="shared" ref="G3:G4" si="1">F3 / $F$6</f>
        <v>0.17185548241970597</v>
      </c>
    </row>
    <row r="4" spans="1:7" x14ac:dyDescent="0.2">
      <c r="A4">
        <v>2012</v>
      </c>
      <c r="B4" t="s">
        <v>5</v>
      </c>
      <c r="C4">
        <v>66</v>
      </c>
      <c r="D4">
        <v>175</v>
      </c>
      <c r="E4" s="4">
        <f t="shared" si="0"/>
        <v>0.37714285714285717</v>
      </c>
      <c r="F4" s="5">
        <v>3697774.57</v>
      </c>
      <c r="G4" s="4">
        <f t="shared" si="1"/>
        <v>0.1027070413409564</v>
      </c>
    </row>
    <row r="6" spans="1:7" x14ac:dyDescent="0.2">
      <c r="A6" s="6" t="s">
        <v>10</v>
      </c>
      <c r="C6">
        <f>SUM(C2:C4)</f>
        <v>551</v>
      </c>
      <c r="D6">
        <f>SUM(D2:D4)</f>
        <v>993</v>
      </c>
      <c r="E6" s="4">
        <f t="shared" ref="E6" si="2">C6/D6</f>
        <v>0.55488418932527694</v>
      </c>
      <c r="F6" s="5">
        <f>SUM(F2:F4)</f>
        <v>36003126.189999998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baseColWidth="10" defaultColWidth="8.83203125" defaultRowHeight="15" x14ac:dyDescent="0.2"/>
  <cols>
    <col min="2" max="2" width="16.33203125" bestFit="1" customWidth="1"/>
    <col min="3" max="3" width="8.5" customWidth="1"/>
    <col min="4" max="4" width="11.5" bestFit="1" customWidth="1"/>
    <col min="5" max="5" width="12.83203125" customWidth="1"/>
    <col min="6" max="6" width="15.83203125" style="5" bestFit="1" customWidth="1"/>
    <col min="7" max="7" width="12.5" style="4" bestFit="1" customWidth="1"/>
  </cols>
  <sheetData>
    <row r="1" spans="1:7" ht="30" customHeight="1" x14ac:dyDescent="0.2">
      <c r="A1" s="1" t="s">
        <v>0</v>
      </c>
      <c r="B1" s="1" t="s">
        <v>7</v>
      </c>
      <c r="C1" s="1" t="s">
        <v>1</v>
      </c>
      <c r="D1" s="1" t="s">
        <v>2</v>
      </c>
      <c r="E1" s="2" t="s">
        <v>3</v>
      </c>
      <c r="F1" s="3" t="s">
        <v>4</v>
      </c>
      <c r="G1" s="2" t="s">
        <v>9</v>
      </c>
    </row>
    <row r="2" spans="1:7" x14ac:dyDescent="0.2">
      <c r="A2">
        <v>2013</v>
      </c>
      <c r="B2" t="s">
        <v>6</v>
      </c>
      <c r="C2">
        <v>544</v>
      </c>
      <c r="D2">
        <v>724</v>
      </c>
      <c r="E2" s="4">
        <f t="shared" ref="E2:E4" si="0">C2/D2</f>
        <v>0.75138121546961323</v>
      </c>
      <c r="F2" s="5">
        <v>45529251</v>
      </c>
      <c r="G2" s="4">
        <f>F2 / $F$6</f>
        <v>0.44119838526644395</v>
      </c>
    </row>
    <row r="3" spans="1:7" x14ac:dyDescent="0.2">
      <c r="A3">
        <v>2013</v>
      </c>
      <c r="B3" t="s">
        <v>5</v>
      </c>
      <c r="C3">
        <v>396</v>
      </c>
      <c r="D3">
        <v>690</v>
      </c>
      <c r="E3" s="4">
        <f t="shared" si="0"/>
        <v>0.57391304347826089</v>
      </c>
      <c r="F3" s="5">
        <v>44861703.721199997</v>
      </c>
      <c r="G3" s="4">
        <f t="shared" ref="G3:G4" si="1">F3 / $F$6</f>
        <v>0.43472955973062366</v>
      </c>
    </row>
    <row r="4" spans="1:7" x14ac:dyDescent="0.2">
      <c r="A4">
        <v>2013</v>
      </c>
      <c r="B4" t="s">
        <v>8</v>
      </c>
      <c r="C4">
        <v>52</v>
      </c>
      <c r="D4">
        <v>79</v>
      </c>
      <c r="E4" s="4">
        <f t="shared" si="0"/>
        <v>0.65822784810126578</v>
      </c>
      <c r="F4" s="5">
        <v>12803554.869999999</v>
      </c>
      <c r="G4" s="4">
        <f t="shared" si="1"/>
        <v>0.12407205500293239</v>
      </c>
    </row>
    <row r="6" spans="1:7" x14ac:dyDescent="0.2">
      <c r="A6" s="6" t="s">
        <v>10</v>
      </c>
      <c r="C6">
        <f>SUM(C2:C4)</f>
        <v>992</v>
      </c>
      <c r="D6">
        <f>SUM(D2:D4)</f>
        <v>1493</v>
      </c>
      <c r="E6" s="4">
        <f t="shared" ref="E6" si="2">C6/D6</f>
        <v>0.66443402545210983</v>
      </c>
      <c r="F6" s="5">
        <f>SUM(F2:F4)</f>
        <v>103194509.59119999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baseColWidth="10" defaultColWidth="8.83203125" defaultRowHeight="15" x14ac:dyDescent="0.2"/>
  <cols>
    <col min="2" max="2" width="16.33203125" bestFit="1" customWidth="1"/>
    <col min="3" max="3" width="8.5" customWidth="1"/>
    <col min="4" max="4" width="11.5" bestFit="1" customWidth="1"/>
    <col min="5" max="5" width="12.83203125" customWidth="1"/>
    <col min="6" max="6" width="15.83203125" style="5" bestFit="1" customWidth="1"/>
    <col min="7" max="7" width="12.5" style="4" bestFit="1" customWidth="1"/>
  </cols>
  <sheetData>
    <row r="1" spans="1:7" ht="30" customHeight="1" x14ac:dyDescent="0.2">
      <c r="A1" s="1" t="s">
        <v>0</v>
      </c>
      <c r="B1" s="1" t="s">
        <v>7</v>
      </c>
      <c r="C1" s="1" t="s">
        <v>1</v>
      </c>
      <c r="D1" s="1" t="s">
        <v>2</v>
      </c>
      <c r="E1" s="2" t="s">
        <v>3</v>
      </c>
      <c r="F1" s="3" t="s">
        <v>4</v>
      </c>
      <c r="G1" s="2" t="s">
        <v>9</v>
      </c>
    </row>
    <row r="2" spans="1:7" x14ac:dyDescent="0.2">
      <c r="A2">
        <v>2014</v>
      </c>
      <c r="B2" t="s">
        <v>5</v>
      </c>
      <c r="C2">
        <v>363</v>
      </c>
      <c r="D2">
        <v>1083</v>
      </c>
      <c r="E2" s="4">
        <f t="shared" ref="E2:E4" si="0">C2/D2</f>
        <v>0.33518005540166207</v>
      </c>
      <c r="F2" s="5">
        <v>20555308.770599999</v>
      </c>
      <c r="G2" s="4">
        <f>F2 / $F$6</f>
        <v>0.40004604176512998</v>
      </c>
    </row>
    <row r="3" spans="1:7" x14ac:dyDescent="0.2">
      <c r="A3">
        <v>2014</v>
      </c>
      <c r="B3" t="s">
        <v>6</v>
      </c>
      <c r="C3">
        <v>420</v>
      </c>
      <c r="D3">
        <v>683</v>
      </c>
      <c r="E3" s="4">
        <f t="shared" si="0"/>
        <v>0.6149341142020498</v>
      </c>
      <c r="F3" s="5">
        <v>15749572.5</v>
      </c>
      <c r="G3" s="4">
        <f t="shared" ref="G3:G4" si="1">F3 / $F$6</f>
        <v>0.30651712452646518</v>
      </c>
    </row>
    <row r="4" spans="1:7" x14ac:dyDescent="0.2">
      <c r="A4">
        <v>2014</v>
      </c>
      <c r="B4" t="s">
        <v>8</v>
      </c>
      <c r="C4">
        <v>97</v>
      </c>
      <c r="D4">
        <v>459</v>
      </c>
      <c r="E4" s="4">
        <f t="shared" si="0"/>
        <v>0.2113289760348584</v>
      </c>
      <c r="F4" s="5">
        <v>15077476.319800001</v>
      </c>
      <c r="G4" s="4">
        <f t="shared" si="1"/>
        <v>0.2934368337084049</v>
      </c>
    </row>
    <row r="6" spans="1:7" x14ac:dyDescent="0.2">
      <c r="A6" s="6" t="s">
        <v>10</v>
      </c>
      <c r="C6">
        <f>SUM(C2:C4)</f>
        <v>880</v>
      </c>
      <c r="D6">
        <f>SUM(D2:D4)</f>
        <v>2225</v>
      </c>
      <c r="E6" s="4">
        <f t="shared" ref="E6" si="2">C6/D6</f>
        <v>0.39550561797752809</v>
      </c>
      <c r="F6" s="5">
        <f>SUM(F2:F4)</f>
        <v>51382357.590399995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baseColWidth="10" defaultColWidth="8.83203125" defaultRowHeight="15" x14ac:dyDescent="0.2"/>
  <cols>
    <col min="2" max="2" width="16.33203125" bestFit="1" customWidth="1"/>
    <col min="3" max="3" width="8.5" customWidth="1"/>
    <col min="4" max="4" width="11.5" bestFit="1" customWidth="1"/>
    <col min="5" max="5" width="12.83203125" customWidth="1"/>
    <col min="6" max="6" width="15.83203125" style="5" bestFit="1" customWidth="1"/>
    <col min="7" max="7" width="12.5" style="4" bestFit="1" customWidth="1"/>
  </cols>
  <sheetData>
    <row r="1" spans="1:7" ht="30" customHeight="1" x14ac:dyDescent="0.2">
      <c r="A1" s="1" t="s">
        <v>0</v>
      </c>
      <c r="B1" s="1" t="s">
        <v>7</v>
      </c>
      <c r="C1" s="1" t="s">
        <v>1</v>
      </c>
      <c r="D1" s="1" t="s">
        <v>2</v>
      </c>
      <c r="E1" s="2" t="s">
        <v>3</v>
      </c>
      <c r="F1" s="3" t="s">
        <v>4</v>
      </c>
      <c r="G1" s="2" t="s">
        <v>9</v>
      </c>
    </row>
    <row r="2" spans="1:7" x14ac:dyDescent="0.2">
      <c r="A2">
        <v>2015</v>
      </c>
      <c r="B2" t="s">
        <v>5</v>
      </c>
      <c r="C2">
        <v>658</v>
      </c>
      <c r="D2">
        <v>1540</v>
      </c>
      <c r="E2" s="4">
        <f t="shared" ref="E2:E4" si="0">C2/D2</f>
        <v>0.42727272727272725</v>
      </c>
      <c r="F2" s="5">
        <v>35212001.590242296</v>
      </c>
      <c r="G2" s="4">
        <f>F2 / $F$6</f>
        <v>0.49888737854986415</v>
      </c>
    </row>
    <row r="3" spans="1:7" x14ac:dyDescent="0.2">
      <c r="A3">
        <v>2015</v>
      </c>
      <c r="B3" t="s">
        <v>6</v>
      </c>
      <c r="C3">
        <v>672</v>
      </c>
      <c r="D3">
        <v>1175</v>
      </c>
      <c r="E3" s="4">
        <f t="shared" si="0"/>
        <v>0.5719148936170213</v>
      </c>
      <c r="F3" s="5">
        <v>25179404.699999999</v>
      </c>
      <c r="G3" s="4">
        <f t="shared" ref="G3:G4" si="1">F3 / $F$6</f>
        <v>0.35674448020331045</v>
      </c>
    </row>
    <row r="4" spans="1:7" x14ac:dyDescent="0.2">
      <c r="A4">
        <v>2015</v>
      </c>
      <c r="B4" t="s">
        <v>8</v>
      </c>
      <c r="C4">
        <v>53</v>
      </c>
      <c r="D4">
        <v>171</v>
      </c>
      <c r="E4" s="4">
        <f t="shared" si="0"/>
        <v>0.30994152046783624</v>
      </c>
      <c r="F4" s="5">
        <v>10189656.9</v>
      </c>
      <c r="G4" s="4">
        <f t="shared" si="1"/>
        <v>0.14436814124682526</v>
      </c>
    </row>
    <row r="6" spans="1:7" x14ac:dyDescent="0.2">
      <c r="A6" s="6" t="s">
        <v>10</v>
      </c>
      <c r="C6">
        <f>SUM(C2:C4)</f>
        <v>1383</v>
      </c>
      <c r="D6">
        <f>SUM(D2:D4)</f>
        <v>2886</v>
      </c>
      <c r="E6" s="4">
        <f t="shared" ref="E6" si="2">C6/D6</f>
        <v>0.47920997920997921</v>
      </c>
      <c r="F6" s="5">
        <f>SUM(F2:F4)</f>
        <v>70581063.190242305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/>
  </sheetViews>
  <sheetFormatPr baseColWidth="10" defaultColWidth="8.83203125" defaultRowHeight="15" x14ac:dyDescent="0.2"/>
  <cols>
    <col min="2" max="2" width="16.33203125" bestFit="1" customWidth="1"/>
    <col min="3" max="3" width="8.5" customWidth="1"/>
    <col min="4" max="4" width="11.5" bestFit="1" customWidth="1"/>
    <col min="5" max="5" width="12.83203125" customWidth="1"/>
    <col min="6" max="6" width="15.83203125" style="5" bestFit="1" customWidth="1"/>
    <col min="7" max="7" width="12.5" style="4" bestFit="1" customWidth="1"/>
  </cols>
  <sheetData>
    <row r="1" spans="1:7" ht="30" customHeight="1" x14ac:dyDescent="0.2">
      <c r="A1" s="1" t="s">
        <v>0</v>
      </c>
      <c r="B1" s="1" t="s">
        <v>7</v>
      </c>
      <c r="C1" s="1" t="s">
        <v>1</v>
      </c>
      <c r="D1" s="1" t="s">
        <v>2</v>
      </c>
      <c r="E1" s="2" t="s">
        <v>3</v>
      </c>
      <c r="F1" s="3" t="s">
        <v>4</v>
      </c>
      <c r="G1" s="2" t="s">
        <v>9</v>
      </c>
    </row>
    <row r="2" spans="1:7" x14ac:dyDescent="0.2">
      <c r="A2">
        <v>2016</v>
      </c>
      <c r="B2" t="s">
        <v>5</v>
      </c>
      <c r="C2">
        <v>1139</v>
      </c>
      <c r="D2">
        <v>2005</v>
      </c>
      <c r="E2" s="4">
        <f t="shared" ref="E2:E4" si="0">C2/D2</f>
        <v>0.56807980049875306</v>
      </c>
      <c r="F2" s="5">
        <v>79822805.628343999</v>
      </c>
      <c r="G2" s="4">
        <f>F2 / $F$6</f>
        <v>0.60174175604468605</v>
      </c>
    </row>
    <row r="3" spans="1:7" x14ac:dyDescent="0.2">
      <c r="A3">
        <v>2016</v>
      </c>
      <c r="B3" t="s">
        <v>8</v>
      </c>
      <c r="C3">
        <v>686</v>
      </c>
      <c r="D3">
        <v>1141</v>
      </c>
      <c r="E3" s="4">
        <f t="shared" si="0"/>
        <v>0.60122699386503065</v>
      </c>
      <c r="F3" s="5">
        <v>39337909.561264299</v>
      </c>
      <c r="G3" s="4">
        <f t="shared" ref="G3:G4" si="1">F3 / $F$6</f>
        <v>0.29654761683942715</v>
      </c>
    </row>
    <row r="4" spans="1:7" x14ac:dyDescent="0.2">
      <c r="A4">
        <v>2016</v>
      </c>
      <c r="B4" t="s">
        <v>6</v>
      </c>
      <c r="C4">
        <v>629</v>
      </c>
      <c r="D4">
        <v>1130</v>
      </c>
      <c r="E4" s="4">
        <f t="shared" si="0"/>
        <v>0.55663716814159292</v>
      </c>
      <c r="F4" s="5">
        <v>13492212.460000001</v>
      </c>
      <c r="G4" s="4">
        <f t="shared" si="1"/>
        <v>0.10171062711588665</v>
      </c>
    </row>
    <row r="6" spans="1:7" x14ac:dyDescent="0.2">
      <c r="A6" s="6" t="s">
        <v>10</v>
      </c>
      <c r="C6">
        <f>SUM(C2:C4)</f>
        <v>2454</v>
      </c>
      <c r="D6">
        <f>SUM(D2:D4)</f>
        <v>4276</v>
      </c>
      <c r="E6" s="4">
        <f t="shared" ref="E6" si="2">C6/D6</f>
        <v>0.57390084190832558</v>
      </c>
      <c r="F6" s="5">
        <f>SUM(F2:F4)</f>
        <v>132652927.64960831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baseColWidth="10" defaultColWidth="8.83203125" defaultRowHeight="15" x14ac:dyDescent="0.2"/>
  <cols>
    <col min="2" max="2" width="16.33203125" bestFit="1" customWidth="1"/>
    <col min="3" max="3" width="8.5" customWidth="1"/>
    <col min="4" max="4" width="11.5" bestFit="1" customWidth="1"/>
    <col min="5" max="5" width="12.83203125" customWidth="1"/>
    <col min="6" max="6" width="15.83203125" style="5" bestFit="1" customWidth="1"/>
    <col min="7" max="7" width="12.5" style="4" bestFit="1" customWidth="1"/>
  </cols>
  <sheetData>
    <row r="1" spans="1:7" ht="30" customHeight="1" x14ac:dyDescent="0.2">
      <c r="A1" s="1" t="s">
        <v>0</v>
      </c>
      <c r="B1" s="1" t="s">
        <v>7</v>
      </c>
      <c r="C1" s="1" t="s">
        <v>1</v>
      </c>
      <c r="D1" s="1" t="s">
        <v>2</v>
      </c>
      <c r="E1" s="2" t="s">
        <v>3</v>
      </c>
      <c r="F1" s="3" t="s">
        <v>4</v>
      </c>
      <c r="G1" s="2" t="s">
        <v>9</v>
      </c>
    </row>
    <row r="2" spans="1:7" x14ac:dyDescent="0.2">
      <c r="A2">
        <v>2017</v>
      </c>
      <c r="B2" t="s">
        <v>6</v>
      </c>
      <c r="C2">
        <v>576</v>
      </c>
      <c r="D2">
        <v>1159</v>
      </c>
      <c r="E2" s="4">
        <f t="shared" ref="E2:E4" si="0">C2/D2</f>
        <v>0.49698015530629852</v>
      </c>
      <c r="F2" s="5">
        <v>150191387.90000001</v>
      </c>
      <c r="G2" s="4">
        <f>F2 / $F$6</f>
        <v>0.54438271165099317</v>
      </c>
    </row>
    <row r="3" spans="1:7" x14ac:dyDescent="0.2">
      <c r="A3">
        <v>2017</v>
      </c>
      <c r="B3" t="s">
        <v>8</v>
      </c>
      <c r="C3">
        <v>391</v>
      </c>
      <c r="D3">
        <v>678</v>
      </c>
      <c r="E3" s="4">
        <f t="shared" si="0"/>
        <v>0.57669616519174038</v>
      </c>
      <c r="F3" s="5">
        <v>69081263.876814201</v>
      </c>
      <c r="G3" s="4">
        <f t="shared" ref="G3:G4" si="1">F3 / $F$6</f>
        <v>0.2503914923442685</v>
      </c>
    </row>
    <row r="4" spans="1:7" x14ac:dyDescent="0.2">
      <c r="A4">
        <v>2017</v>
      </c>
      <c r="B4" t="s">
        <v>5</v>
      </c>
      <c r="C4">
        <v>968</v>
      </c>
      <c r="D4">
        <v>1956</v>
      </c>
      <c r="E4" s="4">
        <f t="shared" si="0"/>
        <v>0.4948875255623722</v>
      </c>
      <c r="F4" s="5">
        <v>56620363.716830902</v>
      </c>
      <c r="G4" s="4">
        <f t="shared" si="1"/>
        <v>0.20522579600473823</v>
      </c>
    </row>
    <row r="6" spans="1:7" x14ac:dyDescent="0.2">
      <c r="A6" s="6" t="s">
        <v>10</v>
      </c>
      <c r="C6">
        <f>SUM(C2:C4)</f>
        <v>1935</v>
      </c>
      <c r="D6">
        <f>SUM(D2:D4)</f>
        <v>3793</v>
      </c>
      <c r="E6" s="4">
        <f t="shared" ref="E6" si="2">C6/D6</f>
        <v>0.51015027682573166</v>
      </c>
      <c r="F6" s="5">
        <f>SUM(F2:F4)</f>
        <v>275893015.49364513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 Yearly Stats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ArtnetOffice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Cacharani</dc:creator>
  <cp:lastModifiedBy>Microsoft Office User</cp:lastModifiedBy>
  <dcterms:created xsi:type="dcterms:W3CDTF">2018-02-27T20:23:53Z</dcterms:created>
  <dcterms:modified xsi:type="dcterms:W3CDTF">2018-04-10T17:47:07Z</dcterms:modified>
</cp:coreProperties>
</file>